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0"/>
  </bookViews>
  <sheets>
    <sheet name="MIREL" sheetId="1" r:id="rId1"/>
  </sheets>
  <definedNames>
    <definedName name="_xlnm.Print_Area" localSheetId="0">'MIREL'!$A$1:$O$32</definedName>
  </definedNames>
  <calcPr fullCalcOnLoad="1"/>
</workbook>
</file>

<file path=xl/sharedStrings.xml><?xml version="1.0" encoding="utf-8"?>
<sst xmlns="http://schemas.openxmlformats.org/spreadsheetml/2006/main" count="78" uniqueCount="70">
  <si>
    <t>nr.crt</t>
  </si>
  <si>
    <t>Data efectuarii garzii</t>
  </si>
  <si>
    <t>Numarul orelor de garda efectuate</t>
  </si>
  <si>
    <t>Tarif orar*) (lei/ora)</t>
  </si>
  <si>
    <t>Venitul cabinetului de medicina de familie                  (lei)</t>
  </si>
  <si>
    <t>Casa de Asigurari de Sanatate Constanta</t>
  </si>
  <si>
    <t>Judetul Constanta</t>
  </si>
  <si>
    <t>BORDEROU CENTRALIZATOR</t>
  </si>
  <si>
    <t>al activitatii desfasurate in centrul de permanenta</t>
  </si>
  <si>
    <t>C1</t>
  </si>
  <si>
    <t>C2</t>
  </si>
  <si>
    <t>C3</t>
  </si>
  <si>
    <t>C4</t>
  </si>
  <si>
    <t>C5</t>
  </si>
  <si>
    <t>C6</t>
  </si>
  <si>
    <t>C8</t>
  </si>
  <si>
    <t>TOTAL</t>
  </si>
  <si>
    <t>X</t>
  </si>
  <si>
    <t>Nr. zile garda</t>
  </si>
  <si>
    <t>Raspundem de realitatea si exactitatea datelor,</t>
  </si>
  <si>
    <t>Nota:</t>
  </si>
  <si>
    <t>Medic coordonator,</t>
  </si>
  <si>
    <t>Borderoul se intocmeste in doua exemplare, dintre care unul ramane la medicul titular/reprezentantul legal, iar celalalt se depune la casa de asigurari de sanatate de catre reprezentantul legal al cabinetului de medicina de familie, in primele 10 zile lucratoare ale lunii urmatoare. Borderoul va fi insotit de lista CNP-urilor apartinand persoanelor care au beneficiat de servicii medicalle acordate in timpul garzilor efectuate in centrul de permanenta</t>
  </si>
  <si>
    <t>Centrul de permanenta NAVODARI</t>
  </si>
  <si>
    <t>Medic coordonator DR.RAFTU-TICA LAURA</t>
  </si>
  <si>
    <t>Localitatea NAVODARI</t>
  </si>
  <si>
    <t>Raftu-Tica Laura</t>
  </si>
  <si>
    <t>DR.RAFTU-TICA LAURA</t>
  </si>
  <si>
    <t>Numele si prenumele medicului de familie</t>
  </si>
  <si>
    <t>Numele si prenumele asistentului</t>
  </si>
  <si>
    <t>Contravaloarea orelor de garda</t>
  </si>
  <si>
    <t>***) 50% din tariful orar pentru cheltuieli administrative</t>
  </si>
  <si>
    <t>M</t>
  </si>
  <si>
    <t>A</t>
  </si>
  <si>
    <t>C7</t>
  </si>
  <si>
    <t>C9=C5XC7</t>
  </si>
  <si>
    <t>C10=C6XC8</t>
  </si>
  <si>
    <t>C11</t>
  </si>
  <si>
    <t>*) Tariful orar pentru medicii de familie este de 12,8 lei/ora. Tariful orar pentru asistenti se stabileste in functie de salariul negiciat, dar nu poate fi mai mic de 8 lei/ora.</t>
  </si>
  <si>
    <t>**) In situatia in care medicul de familie indeplineste rolul de coordonator al centrului de permanenta, tariful oarar se majoreaza cu 15%.</t>
  </si>
  <si>
    <t>***) pentru centrele de permanenta cu sediul pus la dispozitie de consiliul local cheltuielile administrative sunt suportate de consiliul local respectiv, iar pentru centrele de permanenta care isi desfasoara activitatea in cabinetele medicilor de familie se acorda 50% din tariful oarar al mediclului, adica6,4 lei/ora, pentru cheltuieli administrative, pentru fiecare medic care activeaza in cadrul centrului de permanenta, indiferent daca este medic titular sau medic angajat.</t>
  </si>
  <si>
    <t>****) Coloana C11 se aduna la venitul cabinetului numai daca activitatea de garda se deruleaza in cabinetele medicilor de familie, iar coloana C12 se aduna in cazul in care medicul respectiv este medicul coordonator al centrului.</t>
  </si>
  <si>
    <t>Florea Gigica</t>
  </si>
  <si>
    <t>Marina Virginia</t>
  </si>
  <si>
    <t>Nedelcu Anca</t>
  </si>
  <si>
    <t>16,66% din tariful orar pentru cheltuieli cu trusa de urgenta</t>
  </si>
  <si>
    <t>C12</t>
  </si>
  <si>
    <t>****) Coloana C12 se aduna la venitul cabinetului numai daca activitatea de garda se deruleaza in spatiul pus la dispozitie de consiliul local..</t>
  </si>
  <si>
    <t>x</t>
  </si>
  <si>
    <t>Coroiu Steluta Laura</t>
  </si>
  <si>
    <t>Comanescu Carmen Maria</t>
  </si>
  <si>
    <t>Calota Elena Daniela</t>
  </si>
  <si>
    <t>Popescu Minodor Ion</t>
  </si>
  <si>
    <t>Balan Carmen Elena</t>
  </si>
  <si>
    <t>Apostolescu Bogdan Stefan</t>
  </si>
  <si>
    <t>Moise Eduard Eugen</t>
  </si>
  <si>
    <t>Barla Paula</t>
  </si>
  <si>
    <t>Lazar Oana</t>
  </si>
  <si>
    <t>C13=C9+C10+C12</t>
  </si>
  <si>
    <t>Intocmit,</t>
  </si>
  <si>
    <t>DR. MIREL CRISTESCU</t>
  </si>
  <si>
    <t>Nedelcu Mirela</t>
  </si>
  <si>
    <t>Luna IULIE 2014</t>
  </si>
  <si>
    <t>4,12,16,22,30</t>
  </si>
  <si>
    <t>8,20,23,29,31</t>
  </si>
  <si>
    <t>5,6,12,13,19,20,26,27</t>
  </si>
  <si>
    <t>5,15,19,25,27</t>
  </si>
  <si>
    <t>2,6,13,18,26</t>
  </si>
  <si>
    <t>1,3,7,9,11</t>
  </si>
  <si>
    <t>10,14,17,21,24,28</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</si>
</sst>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 numFmtId="180" formatCode="&quot;Yes&quot;;&quot;Yes&quot;;&quot;No&quot;"/>
    <numFmt numFmtId="181" formatCode="&quot;True&quot;;&quot;True&quot;;&quot;False&quot;"/>
    <numFmt numFmtId="182" formatCode="&quot;On&quot;;&quot;On&quot;;&quot;Off&quot;"/>
    <numFmt numFmtId="183" formatCode="[$€-2]\ #,##0.00_);[Red]\([$€-2]\ #,##0.00\)"/>
  </numFmts>
  <fonts count="43">
    <font>
      <sz val="10"/>
      <name val="Arial"/>
      <family val="0"/>
    </font>
    <font>
      <sz val="8"/>
      <name val="Arial"/>
      <family val="0"/>
    </font>
    <font>
      <b/>
      <sz val="10"/>
      <name val="Arial"/>
      <family val="2"/>
    </font>
    <font>
      <sz val="7"/>
      <name val="Arial"/>
      <family val="0"/>
    </font>
    <font>
      <sz val="8"/>
      <color indexed="10"/>
      <name val="Arial"/>
      <family val="0"/>
    </font>
    <font>
      <sz val="10"/>
      <color indexed="10"/>
      <name val="Arial"/>
      <family val="0"/>
    </font>
    <font>
      <b/>
      <sz val="10"/>
      <color indexed="10"/>
      <name val="Arial"/>
      <family val="0"/>
    </font>
    <font>
      <sz val="12"/>
      <name val="Arial"/>
      <family val="0"/>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color indexed="63"/>
      </left>
      <right style="thin"/>
      <top style="medium"/>
      <bottom style="thin"/>
    </border>
    <border>
      <left style="medium"/>
      <right style="medium"/>
      <top style="medium"/>
      <bottom style="medium"/>
    </border>
    <border>
      <left style="medium"/>
      <right style="medium"/>
      <top>
        <color indexed="63"/>
      </top>
      <bottom style="medium"/>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6">
    <xf numFmtId="0" fontId="0" fillId="0" borderId="0" xfId="0" applyAlignment="1">
      <alignment/>
    </xf>
    <xf numFmtId="0" fontId="0" fillId="0" borderId="10" xfId="0" applyBorder="1" applyAlignment="1">
      <alignment/>
    </xf>
    <xf numFmtId="0" fontId="0" fillId="0" borderId="10" xfId="0" applyBorder="1" applyAlignment="1">
      <alignment horizontal="center"/>
    </xf>
    <xf numFmtId="4" fontId="0" fillId="0" borderId="10" xfId="0" applyNumberFormat="1" applyBorder="1" applyAlignment="1">
      <alignment/>
    </xf>
    <xf numFmtId="49" fontId="0" fillId="0" borderId="10" xfId="0" applyNumberFormat="1" applyBorder="1" applyAlignment="1">
      <alignment horizontal="center"/>
    </xf>
    <xf numFmtId="4" fontId="0" fillId="0" borderId="0" xfId="0" applyNumberFormat="1" applyAlignment="1">
      <alignment/>
    </xf>
    <xf numFmtId="0" fontId="1" fillId="0" borderId="0" xfId="0" applyFont="1" applyAlignment="1">
      <alignment/>
    </xf>
    <xf numFmtId="0" fontId="1" fillId="0" borderId="0" xfId="0" applyFont="1" applyAlignment="1">
      <alignment wrapText="1"/>
    </xf>
    <xf numFmtId="1" fontId="0" fillId="0" borderId="10" xfId="0" applyNumberFormat="1" applyBorder="1" applyAlignment="1">
      <alignment horizontal="center"/>
    </xf>
    <xf numFmtId="0" fontId="0" fillId="0" borderId="0" xfId="0" applyAlignment="1">
      <alignment/>
    </xf>
    <xf numFmtId="0" fontId="0" fillId="0" borderId="0" xfId="0" applyAlignment="1">
      <alignment wrapText="1"/>
    </xf>
    <xf numFmtId="0" fontId="0" fillId="0" borderId="11" xfId="0" applyBorder="1" applyAlignment="1">
      <alignment/>
    </xf>
    <xf numFmtId="0" fontId="0" fillId="0" borderId="11" xfId="0" applyBorder="1" applyAlignment="1">
      <alignment horizontal="center"/>
    </xf>
    <xf numFmtId="49" fontId="0" fillId="0" borderId="11" xfId="0" applyNumberFormat="1" applyBorder="1" applyAlignment="1">
      <alignment horizontal="center"/>
    </xf>
    <xf numFmtId="1" fontId="0" fillId="0" borderId="11" xfId="0" applyNumberFormat="1" applyBorder="1" applyAlignment="1">
      <alignment horizontal="center"/>
    </xf>
    <xf numFmtId="4" fontId="0" fillId="0" borderId="11" xfId="0" applyNumberFormat="1" applyBorder="1" applyAlignment="1">
      <alignment/>
    </xf>
    <xf numFmtId="4" fontId="0" fillId="0" borderId="12" xfId="0" applyNumberFormat="1" applyBorder="1" applyAlignment="1">
      <alignment/>
    </xf>
    <xf numFmtId="4" fontId="0" fillId="0" borderId="13" xfId="0" applyNumberFormat="1" applyBorder="1" applyAlignment="1">
      <alignment/>
    </xf>
    <xf numFmtId="0" fontId="0" fillId="0" borderId="14" xfId="0" applyBorder="1" applyAlignment="1">
      <alignment/>
    </xf>
    <xf numFmtId="0" fontId="0" fillId="0" borderId="14" xfId="0" applyBorder="1" applyAlignment="1">
      <alignment horizontal="center"/>
    </xf>
    <xf numFmtId="49" fontId="0" fillId="0" borderId="14" xfId="0" applyNumberFormat="1" applyBorder="1" applyAlignment="1">
      <alignment horizontal="center"/>
    </xf>
    <xf numFmtId="1" fontId="0" fillId="0" borderId="14" xfId="0" applyNumberFormat="1" applyBorder="1" applyAlignment="1">
      <alignment horizontal="center"/>
    </xf>
    <xf numFmtId="4" fontId="0" fillId="0" borderId="14" xfId="0" applyNumberFormat="1" applyBorder="1" applyAlignment="1">
      <alignment/>
    </xf>
    <xf numFmtId="4" fontId="0" fillId="0" borderId="15" xfId="0" applyNumberFormat="1" applyBorder="1" applyAlignment="1">
      <alignment/>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0" fillId="0" borderId="17" xfId="0" applyBorder="1" applyAlignment="1">
      <alignment horizontal="center" vertical="center" wrapText="1"/>
    </xf>
    <xf numFmtId="0" fontId="1"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xf>
    <xf numFmtId="0" fontId="2" fillId="0" borderId="19" xfId="0" applyFont="1" applyBorder="1" applyAlignment="1">
      <alignment horizontal="center"/>
    </xf>
    <xf numFmtId="0" fontId="3" fillId="0" borderId="19" xfId="0" applyFont="1" applyBorder="1" applyAlignment="1">
      <alignment horizontal="center" vertical="center"/>
    </xf>
    <xf numFmtId="49" fontId="3" fillId="0" borderId="19" xfId="0" applyNumberFormat="1" applyFont="1" applyBorder="1" applyAlignment="1">
      <alignment horizontal="center" vertical="center"/>
    </xf>
    <xf numFmtId="1" fontId="2" fillId="0" borderId="19" xfId="0" applyNumberFormat="1" applyFont="1" applyBorder="1" applyAlignment="1">
      <alignment horizontal="center"/>
    </xf>
    <xf numFmtId="4" fontId="2" fillId="0" borderId="19" xfId="0" applyNumberFormat="1" applyFont="1" applyBorder="1" applyAlignment="1">
      <alignment horizontal="right"/>
    </xf>
    <xf numFmtId="4" fontId="3" fillId="0" borderId="19" xfId="0" applyNumberFormat="1" applyFont="1" applyBorder="1" applyAlignment="1">
      <alignment horizontal="center" vertical="center"/>
    </xf>
    <xf numFmtId="4" fontId="0" fillId="0" borderId="19" xfId="0" applyNumberFormat="1" applyFont="1" applyBorder="1" applyAlignment="1">
      <alignment horizontal="center"/>
    </xf>
    <xf numFmtId="4" fontId="2" fillId="0" borderId="19" xfId="0" applyNumberFormat="1" applyFont="1" applyBorder="1" applyAlignment="1">
      <alignment/>
    </xf>
    <xf numFmtId="0" fontId="4" fillId="33" borderId="18" xfId="0" applyFont="1" applyFill="1" applyBorder="1" applyAlignment="1">
      <alignment horizontal="center" vertical="center" wrapText="1"/>
    </xf>
    <xf numFmtId="0" fontId="4" fillId="33" borderId="11" xfId="0" applyFont="1" applyFill="1" applyBorder="1" applyAlignment="1">
      <alignment horizontal="center" vertical="center" wrapText="1"/>
    </xf>
    <xf numFmtId="4" fontId="5" fillId="33" borderId="11" xfId="0" applyNumberFormat="1" applyFont="1" applyFill="1" applyBorder="1" applyAlignment="1">
      <alignment/>
    </xf>
    <xf numFmtId="4" fontId="5" fillId="33" borderId="10" xfId="0" applyNumberFormat="1" applyFont="1" applyFill="1" applyBorder="1" applyAlignment="1">
      <alignment/>
    </xf>
    <xf numFmtId="4" fontId="5" fillId="33" borderId="14" xfId="0" applyNumberFormat="1" applyFont="1" applyFill="1" applyBorder="1" applyAlignment="1">
      <alignment/>
    </xf>
    <xf numFmtId="4" fontId="6" fillId="33" borderId="19" xfId="0" applyNumberFormat="1" applyFont="1" applyFill="1" applyBorder="1" applyAlignment="1">
      <alignment/>
    </xf>
    <xf numFmtId="0" fontId="7" fillId="0" borderId="0" xfId="0" applyFont="1" applyAlignment="1">
      <alignment/>
    </xf>
    <xf numFmtId="0" fontId="8" fillId="0" borderId="0" xfId="0" applyFont="1" applyAlignment="1">
      <alignment/>
    </xf>
    <xf numFmtId="0" fontId="2" fillId="0" borderId="16"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0" xfId="0" applyFont="1" applyAlignment="1">
      <alignment/>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4" fillId="33" borderId="24" xfId="0" applyFont="1" applyFill="1" applyBorder="1" applyAlignment="1">
      <alignment horizontal="center" vertical="center"/>
    </xf>
    <xf numFmtId="0" fontId="1" fillId="0" borderId="25" xfId="0" applyFont="1" applyBorder="1" applyAlignment="1">
      <alignment horizontal="center" vertical="center"/>
    </xf>
    <xf numFmtId="0" fontId="1" fillId="0" borderId="0" xfId="0" applyFont="1" applyAlignment="1">
      <alignment wrapText="1"/>
    </xf>
    <xf numFmtId="0" fontId="8"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xf>
    <xf numFmtId="0" fontId="1" fillId="0" borderId="24" xfId="0" applyFont="1" applyBorder="1" applyAlignment="1">
      <alignment horizontal="center" vertical="center"/>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
  <sheetViews>
    <sheetView tabSelected="1" zoomScalePageLayoutView="0" workbookViewId="0" topLeftCell="A1">
      <selection activeCell="B7" sqref="B7"/>
    </sheetView>
  </sheetViews>
  <sheetFormatPr defaultColWidth="9.140625" defaultRowHeight="12.75"/>
  <cols>
    <col min="1" max="1" width="5.7109375" style="0" customWidth="1"/>
    <col min="2" max="2" width="24.7109375" style="0" customWidth="1"/>
    <col min="3" max="3" width="25.7109375" style="0" customWidth="1"/>
    <col min="4" max="4" width="20.7109375" style="0" customWidth="1"/>
    <col min="5" max="7" width="5.7109375" style="0" customWidth="1"/>
    <col min="8" max="9" width="7.7109375" style="0" customWidth="1"/>
    <col min="10" max="11" width="10.7109375" style="0" customWidth="1"/>
    <col min="12" max="13" width="7.7109375" style="0" customWidth="1"/>
    <col min="14" max="14" width="15.7109375" style="0" customWidth="1"/>
    <col min="15" max="15" width="20.7109375" style="0" customWidth="1"/>
  </cols>
  <sheetData>
    <row r="1" spans="1:14" ht="15">
      <c r="A1" s="45" t="s">
        <v>5</v>
      </c>
      <c r="B1" s="45"/>
      <c r="C1" s="45"/>
      <c r="K1" s="45" t="s">
        <v>23</v>
      </c>
      <c r="L1" s="45"/>
      <c r="M1" s="45"/>
      <c r="N1" s="45"/>
    </row>
    <row r="2" spans="11:14" ht="15">
      <c r="K2" s="45" t="s">
        <v>24</v>
      </c>
      <c r="L2" s="45"/>
      <c r="M2" s="45"/>
      <c r="N2" s="45"/>
    </row>
    <row r="3" spans="11:14" ht="15">
      <c r="K3" s="45" t="s">
        <v>25</v>
      </c>
      <c r="L3" s="45"/>
      <c r="M3" s="45"/>
      <c r="N3" s="45"/>
    </row>
    <row r="4" spans="11:14" ht="15">
      <c r="K4" s="45" t="s">
        <v>6</v>
      </c>
      <c r="L4" s="45"/>
      <c r="M4" s="45"/>
      <c r="N4" s="45"/>
    </row>
    <row r="5" spans="1:15" ht="15.75">
      <c r="A5" s="56" t="s">
        <v>7</v>
      </c>
      <c r="B5" s="56"/>
      <c r="C5" s="56"/>
      <c r="D5" s="56"/>
      <c r="E5" s="56"/>
      <c r="F5" s="56"/>
      <c r="G5" s="56"/>
      <c r="H5" s="56"/>
      <c r="I5" s="56"/>
      <c r="J5" s="56"/>
      <c r="K5" s="56"/>
      <c r="L5" s="56"/>
      <c r="M5" s="56"/>
      <c r="N5" s="56"/>
      <c r="O5" s="56"/>
    </row>
    <row r="6" spans="1:15" ht="15">
      <c r="A6" s="57" t="s">
        <v>8</v>
      </c>
      <c r="B6" s="57"/>
      <c r="C6" s="57"/>
      <c r="D6" s="57"/>
      <c r="E6" s="57"/>
      <c r="F6" s="57"/>
      <c r="G6" s="57"/>
      <c r="H6" s="57"/>
      <c r="I6" s="57"/>
      <c r="J6" s="57"/>
      <c r="K6" s="57"/>
      <c r="L6" s="57"/>
      <c r="M6" s="57"/>
      <c r="N6" s="57"/>
      <c r="O6" s="57"/>
    </row>
    <row r="7" ht="15.75">
      <c r="B7" s="46" t="s">
        <v>62</v>
      </c>
    </row>
    <row r="8" ht="13.5" thickBot="1"/>
    <row r="9" spans="1:15" ht="39" thickBot="1">
      <c r="A9" s="29" t="s">
        <v>0</v>
      </c>
      <c r="B9" s="29" t="s">
        <v>28</v>
      </c>
      <c r="C9" s="29" t="s">
        <v>29</v>
      </c>
      <c r="D9" s="29" t="s">
        <v>1</v>
      </c>
      <c r="E9" s="29" t="s">
        <v>18</v>
      </c>
      <c r="F9" s="59" t="s">
        <v>2</v>
      </c>
      <c r="G9" s="60"/>
      <c r="H9" s="59" t="s">
        <v>3</v>
      </c>
      <c r="I9" s="60"/>
      <c r="J9" s="61" t="s">
        <v>30</v>
      </c>
      <c r="K9" s="62"/>
      <c r="L9" s="61" t="s">
        <v>31</v>
      </c>
      <c r="M9" s="62"/>
      <c r="N9" s="39" t="s">
        <v>45</v>
      </c>
      <c r="O9" s="29" t="s">
        <v>4</v>
      </c>
    </row>
    <row r="10" spans="1:15" ht="12.75">
      <c r="A10" s="24"/>
      <c r="B10" s="25"/>
      <c r="C10" s="25"/>
      <c r="D10" s="25"/>
      <c r="E10" s="25"/>
      <c r="F10" s="25" t="s">
        <v>32</v>
      </c>
      <c r="G10" s="26" t="s">
        <v>33</v>
      </c>
      <c r="H10" s="25" t="s">
        <v>32</v>
      </c>
      <c r="I10" s="25" t="s">
        <v>33</v>
      </c>
      <c r="J10" s="27" t="s">
        <v>32</v>
      </c>
      <c r="K10" s="27" t="s">
        <v>33</v>
      </c>
      <c r="L10" s="27"/>
      <c r="M10" s="27"/>
      <c r="N10" s="40"/>
      <c r="O10" s="28"/>
    </row>
    <row r="11" spans="1:15" ht="24" customHeight="1" thickBot="1">
      <c r="A11" s="51" t="s">
        <v>9</v>
      </c>
      <c r="B11" s="52" t="s">
        <v>10</v>
      </c>
      <c r="C11" s="52" t="s">
        <v>11</v>
      </c>
      <c r="D11" s="52" t="s">
        <v>12</v>
      </c>
      <c r="E11" s="52"/>
      <c r="F11" s="52" t="s">
        <v>13</v>
      </c>
      <c r="G11" s="52" t="s">
        <v>14</v>
      </c>
      <c r="H11" s="52" t="s">
        <v>34</v>
      </c>
      <c r="I11" s="52" t="s">
        <v>15</v>
      </c>
      <c r="J11" s="52" t="s">
        <v>35</v>
      </c>
      <c r="K11" s="52" t="s">
        <v>36</v>
      </c>
      <c r="L11" s="63" t="s">
        <v>37</v>
      </c>
      <c r="M11" s="64"/>
      <c r="N11" s="53" t="s">
        <v>46</v>
      </c>
      <c r="O11" s="54" t="s">
        <v>58</v>
      </c>
    </row>
    <row r="12" spans="1:15" ht="12.75">
      <c r="A12" s="47">
        <v>1</v>
      </c>
      <c r="B12" s="11" t="s">
        <v>26</v>
      </c>
      <c r="C12" s="12" t="s">
        <v>56</v>
      </c>
      <c r="D12" s="13" t="s">
        <v>65</v>
      </c>
      <c r="E12" s="14">
        <v>8</v>
      </c>
      <c r="F12" s="14">
        <f>E12*12</f>
        <v>96</v>
      </c>
      <c r="G12" s="14">
        <f aca="true" t="shared" si="0" ref="G12:G18">E12*12</f>
        <v>96</v>
      </c>
      <c r="H12" s="15">
        <v>14.72</v>
      </c>
      <c r="I12" s="15">
        <v>8</v>
      </c>
      <c r="J12" s="15">
        <f aca="true" t="shared" si="1" ref="J12:J18">ROUNDUP(F12*H12,2)</f>
        <v>1413.12</v>
      </c>
      <c r="K12" s="15">
        <f>ROUNDUP(G12*I12,2)</f>
        <v>768</v>
      </c>
      <c r="L12" s="15">
        <v>6.4</v>
      </c>
      <c r="M12" s="15">
        <v>0</v>
      </c>
      <c r="N12" s="41">
        <f aca="true" t="shared" si="2" ref="N12:N18">2.1*F12</f>
        <v>201.60000000000002</v>
      </c>
      <c r="O12" s="16">
        <f>J12+K12+N12</f>
        <v>2382.72</v>
      </c>
    </row>
    <row r="13" spans="1:15" ht="12.75">
      <c r="A13" s="48">
        <v>2</v>
      </c>
      <c r="B13" s="1" t="s">
        <v>43</v>
      </c>
      <c r="C13" s="2" t="s">
        <v>57</v>
      </c>
      <c r="D13" s="4" t="s">
        <v>66</v>
      </c>
      <c r="E13" s="8">
        <v>5</v>
      </c>
      <c r="F13" s="8">
        <f aca="true" t="shared" si="3" ref="F13:F18">E13*12</f>
        <v>60</v>
      </c>
      <c r="G13" s="8">
        <f t="shared" si="0"/>
        <v>60</v>
      </c>
      <c r="H13" s="3">
        <v>12.8</v>
      </c>
      <c r="I13" s="3">
        <v>8</v>
      </c>
      <c r="J13" s="3">
        <f t="shared" si="1"/>
        <v>768</v>
      </c>
      <c r="K13" s="3">
        <f aca="true" t="shared" si="4" ref="K13:K18">ROUNDUP(G13*I13,2)</f>
        <v>480</v>
      </c>
      <c r="L13" s="3">
        <v>6.4</v>
      </c>
      <c r="M13" s="3">
        <v>0</v>
      </c>
      <c r="N13" s="42">
        <f t="shared" si="2"/>
        <v>126</v>
      </c>
      <c r="O13" s="17">
        <f aca="true" t="shared" si="5" ref="O13:O18">J13+K13+N13</f>
        <v>1374</v>
      </c>
    </row>
    <row r="14" spans="1:15" ht="12.75">
      <c r="A14" s="48">
        <v>3</v>
      </c>
      <c r="B14" s="1" t="s">
        <v>44</v>
      </c>
      <c r="C14" s="2" t="s">
        <v>61</v>
      </c>
      <c r="D14" s="4" t="s">
        <v>64</v>
      </c>
      <c r="E14" s="8">
        <v>5</v>
      </c>
      <c r="F14" s="8">
        <f t="shared" si="3"/>
        <v>60</v>
      </c>
      <c r="G14" s="8">
        <f t="shared" si="0"/>
        <v>60</v>
      </c>
      <c r="H14" s="3">
        <v>12.8</v>
      </c>
      <c r="I14" s="3">
        <v>8</v>
      </c>
      <c r="J14" s="3">
        <f t="shared" si="1"/>
        <v>768</v>
      </c>
      <c r="K14" s="3">
        <f t="shared" si="4"/>
        <v>480</v>
      </c>
      <c r="L14" s="3">
        <v>6.4</v>
      </c>
      <c r="M14" s="3">
        <v>0</v>
      </c>
      <c r="N14" s="42">
        <f t="shared" si="2"/>
        <v>126</v>
      </c>
      <c r="O14" s="17">
        <f t="shared" si="5"/>
        <v>1374</v>
      </c>
    </row>
    <row r="15" spans="1:15" ht="12.75">
      <c r="A15" s="48">
        <v>4</v>
      </c>
      <c r="B15" s="1" t="s">
        <v>54</v>
      </c>
      <c r="C15" s="2" t="s">
        <v>49</v>
      </c>
      <c r="D15" s="4" t="s">
        <v>67</v>
      </c>
      <c r="E15" s="8">
        <v>5</v>
      </c>
      <c r="F15" s="8">
        <f t="shared" si="3"/>
        <v>60</v>
      </c>
      <c r="G15" s="8">
        <f t="shared" si="0"/>
        <v>60</v>
      </c>
      <c r="H15" s="3">
        <v>12.8</v>
      </c>
      <c r="I15" s="3">
        <v>8</v>
      </c>
      <c r="J15" s="3">
        <f t="shared" si="1"/>
        <v>768</v>
      </c>
      <c r="K15" s="3">
        <f t="shared" si="4"/>
        <v>480</v>
      </c>
      <c r="L15" s="3">
        <v>6.4</v>
      </c>
      <c r="M15" s="3">
        <v>0</v>
      </c>
      <c r="N15" s="42">
        <f t="shared" si="2"/>
        <v>126</v>
      </c>
      <c r="O15" s="17">
        <f t="shared" si="5"/>
        <v>1374</v>
      </c>
    </row>
    <row r="16" spans="1:15" ht="12.75">
      <c r="A16" s="48">
        <v>5</v>
      </c>
      <c r="B16" s="1" t="s">
        <v>55</v>
      </c>
      <c r="C16" s="2" t="s">
        <v>42</v>
      </c>
      <c r="D16" s="4" t="s">
        <v>63</v>
      </c>
      <c r="E16" s="8">
        <v>5</v>
      </c>
      <c r="F16" s="8">
        <f t="shared" si="3"/>
        <v>60</v>
      </c>
      <c r="G16" s="8">
        <f t="shared" si="0"/>
        <v>60</v>
      </c>
      <c r="H16" s="3">
        <v>12.8</v>
      </c>
      <c r="I16" s="3">
        <v>8</v>
      </c>
      <c r="J16" s="3">
        <f t="shared" si="1"/>
        <v>768</v>
      </c>
      <c r="K16" s="3">
        <f t="shared" si="4"/>
        <v>480</v>
      </c>
      <c r="L16" s="3">
        <v>6.4</v>
      </c>
      <c r="M16" s="3">
        <v>0</v>
      </c>
      <c r="N16" s="42">
        <f t="shared" si="2"/>
        <v>126</v>
      </c>
      <c r="O16" s="17">
        <f t="shared" si="5"/>
        <v>1374</v>
      </c>
    </row>
    <row r="17" spans="1:15" ht="12.75">
      <c r="A17" s="48">
        <v>6</v>
      </c>
      <c r="B17" s="1" t="s">
        <v>50</v>
      </c>
      <c r="C17" s="2" t="s">
        <v>51</v>
      </c>
      <c r="D17" s="4" t="s">
        <v>68</v>
      </c>
      <c r="E17" s="8">
        <v>5</v>
      </c>
      <c r="F17" s="8">
        <f t="shared" si="3"/>
        <v>60</v>
      </c>
      <c r="G17" s="8">
        <f t="shared" si="0"/>
        <v>60</v>
      </c>
      <c r="H17" s="3">
        <v>12.8</v>
      </c>
      <c r="I17" s="3">
        <v>8</v>
      </c>
      <c r="J17" s="3">
        <f t="shared" si="1"/>
        <v>768</v>
      </c>
      <c r="K17" s="3">
        <f t="shared" si="4"/>
        <v>480</v>
      </c>
      <c r="L17" s="3">
        <v>6.4</v>
      </c>
      <c r="M17" s="3">
        <v>0</v>
      </c>
      <c r="N17" s="42">
        <f t="shared" si="2"/>
        <v>126</v>
      </c>
      <c r="O17" s="17">
        <f t="shared" si="5"/>
        <v>1374</v>
      </c>
    </row>
    <row r="18" spans="1:15" ht="13.5" thickBot="1">
      <c r="A18" s="49">
        <v>7</v>
      </c>
      <c r="B18" s="18" t="s">
        <v>52</v>
      </c>
      <c r="C18" s="19" t="s">
        <v>53</v>
      </c>
      <c r="D18" s="20" t="s">
        <v>69</v>
      </c>
      <c r="E18" s="21">
        <v>6</v>
      </c>
      <c r="F18" s="21">
        <f t="shared" si="3"/>
        <v>72</v>
      </c>
      <c r="G18" s="21">
        <f t="shared" si="0"/>
        <v>72</v>
      </c>
      <c r="H18" s="22">
        <v>12.8</v>
      </c>
      <c r="I18" s="22">
        <v>8</v>
      </c>
      <c r="J18" s="22">
        <f t="shared" si="1"/>
        <v>921.6</v>
      </c>
      <c r="K18" s="22">
        <f t="shared" si="4"/>
        <v>576</v>
      </c>
      <c r="L18" s="22">
        <v>6.4</v>
      </c>
      <c r="M18" s="22">
        <v>0</v>
      </c>
      <c r="N18" s="43">
        <f t="shared" si="2"/>
        <v>151.20000000000002</v>
      </c>
      <c r="O18" s="23">
        <f t="shared" si="5"/>
        <v>1648.8</v>
      </c>
    </row>
    <row r="19" spans="1:15" ht="13.5" thickBot="1">
      <c r="A19" s="30"/>
      <c r="B19" s="31" t="s">
        <v>16</v>
      </c>
      <c r="C19" s="32" t="s">
        <v>17</v>
      </c>
      <c r="D19" s="33" t="s">
        <v>17</v>
      </c>
      <c r="E19" s="34">
        <f>SUM(E12:E18)</f>
        <v>39</v>
      </c>
      <c r="F19" s="34">
        <f>SUM(F12:F18)</f>
        <v>468</v>
      </c>
      <c r="G19" s="34">
        <f>SUM(G12:G18)</f>
        <v>468</v>
      </c>
      <c r="H19" s="32" t="s">
        <v>17</v>
      </c>
      <c r="I19" s="32" t="s">
        <v>17</v>
      </c>
      <c r="J19" s="35">
        <f>SUM(J12:J18)</f>
        <v>6174.72</v>
      </c>
      <c r="K19" s="35">
        <f>SUM(K12:K18)</f>
        <v>3744</v>
      </c>
      <c r="L19" s="36" t="s">
        <v>17</v>
      </c>
      <c r="M19" s="37" t="s">
        <v>48</v>
      </c>
      <c r="N19" s="44">
        <f>SUM(N12:N18)</f>
        <v>982.8000000000001</v>
      </c>
      <c r="O19" s="38">
        <f>SUM(O12:O18)</f>
        <v>10901.519999999999</v>
      </c>
    </row>
    <row r="20" ht="12.75">
      <c r="O20" s="5"/>
    </row>
    <row r="21" spans="2:14" ht="12.75">
      <c r="B21" s="6" t="s">
        <v>38</v>
      </c>
      <c r="C21" s="6"/>
      <c r="D21" s="6"/>
      <c r="E21" s="6"/>
      <c r="F21" s="6"/>
      <c r="G21" s="6"/>
      <c r="H21" s="6"/>
      <c r="I21" s="6"/>
      <c r="J21" s="6"/>
      <c r="K21" s="6"/>
      <c r="L21" s="6"/>
      <c r="M21" s="6"/>
      <c r="N21" s="6"/>
    </row>
    <row r="22" spans="2:14" ht="12.75">
      <c r="B22" s="6" t="s">
        <v>39</v>
      </c>
      <c r="C22" s="6"/>
      <c r="D22" s="6"/>
      <c r="E22" s="6"/>
      <c r="F22" s="6"/>
      <c r="G22" s="6"/>
      <c r="H22" s="6"/>
      <c r="I22" s="6"/>
      <c r="J22" s="6"/>
      <c r="K22" s="6"/>
      <c r="L22" s="6"/>
      <c r="M22" s="6"/>
      <c r="N22" s="6"/>
    </row>
    <row r="23" spans="2:14" ht="38.25" customHeight="1">
      <c r="B23" s="55" t="s">
        <v>40</v>
      </c>
      <c r="C23" s="65"/>
      <c r="D23" s="65"/>
      <c r="E23" s="65"/>
      <c r="F23" s="65"/>
      <c r="G23" s="65"/>
      <c r="H23" s="65"/>
      <c r="I23" s="65"/>
      <c r="J23" s="65"/>
      <c r="K23" s="65"/>
      <c r="L23" s="65"/>
      <c r="M23" s="65"/>
      <c r="N23" s="10"/>
    </row>
    <row r="24" spans="2:14" ht="23.25" customHeight="1">
      <c r="B24" s="55" t="s">
        <v>41</v>
      </c>
      <c r="C24" s="55"/>
      <c r="D24" s="55"/>
      <c r="E24" s="55"/>
      <c r="F24" s="55"/>
      <c r="G24" s="55"/>
      <c r="H24" s="55"/>
      <c r="I24" s="55"/>
      <c r="J24" s="55"/>
      <c r="K24" s="55"/>
      <c r="L24" s="55"/>
      <c r="M24" s="7"/>
      <c r="N24" s="7"/>
    </row>
    <row r="25" spans="2:14" ht="12.75" customHeight="1">
      <c r="B25" s="55" t="s">
        <v>47</v>
      </c>
      <c r="C25" s="55"/>
      <c r="D25" s="55"/>
      <c r="E25" s="55"/>
      <c r="F25" s="55"/>
      <c r="G25" s="55"/>
      <c r="H25" s="55"/>
      <c r="I25" s="55"/>
      <c r="J25" s="55"/>
      <c r="K25" s="55"/>
      <c r="L25" s="55"/>
      <c r="M25" s="7"/>
      <c r="N25" s="7"/>
    </row>
    <row r="26" spans="2:14" ht="12.75" customHeight="1">
      <c r="B26" s="7"/>
      <c r="C26" s="7"/>
      <c r="D26" s="7"/>
      <c r="E26" s="7"/>
      <c r="F26" s="7"/>
      <c r="G26" s="7"/>
      <c r="H26" s="7"/>
      <c r="I26" s="7"/>
      <c r="J26" s="7"/>
      <c r="K26" s="7"/>
      <c r="L26" s="7"/>
      <c r="M26" s="7"/>
      <c r="N26" s="7"/>
    </row>
    <row r="27" spans="9:15" ht="12.75">
      <c r="I27" s="50" t="s">
        <v>19</v>
      </c>
      <c r="J27" s="50"/>
      <c r="K27" s="50"/>
      <c r="L27" s="50"/>
      <c r="M27" s="50"/>
      <c r="N27" s="50"/>
      <c r="O27" s="50"/>
    </row>
    <row r="28" spans="9:15" ht="12.75">
      <c r="I28" s="50" t="s">
        <v>21</v>
      </c>
      <c r="J28" s="50"/>
      <c r="K28" s="50"/>
      <c r="L28" s="50"/>
      <c r="M28" s="50"/>
      <c r="N28" s="50" t="s">
        <v>59</v>
      </c>
      <c r="O28" s="50"/>
    </row>
    <row r="29" spans="9:15" ht="12.75">
      <c r="I29" s="50" t="s">
        <v>27</v>
      </c>
      <c r="J29" s="50"/>
      <c r="K29" s="50"/>
      <c r="L29" s="50"/>
      <c r="M29" s="50"/>
      <c r="N29" s="50" t="s">
        <v>60</v>
      </c>
      <c r="O29" s="50"/>
    </row>
    <row r="31" ht="12.75">
      <c r="B31" s="6" t="s">
        <v>20</v>
      </c>
    </row>
    <row r="32" spans="2:14" ht="37.5" customHeight="1">
      <c r="B32" s="55" t="s">
        <v>22</v>
      </c>
      <c r="C32" s="58"/>
      <c r="D32" s="58"/>
      <c r="E32" s="58"/>
      <c r="F32" s="58"/>
      <c r="G32" s="58"/>
      <c r="H32" s="58"/>
      <c r="I32" s="58"/>
      <c r="J32" s="58"/>
      <c r="K32" s="58"/>
      <c r="L32" s="58"/>
      <c r="M32" s="58"/>
      <c r="N32" s="9"/>
    </row>
  </sheetData>
  <sheetProtection/>
  <mergeCells count="11">
    <mergeCell ref="B23:M23"/>
    <mergeCell ref="B24:L24"/>
    <mergeCell ref="B25:L25"/>
    <mergeCell ref="A5:O5"/>
    <mergeCell ref="A6:O6"/>
    <mergeCell ref="B32:M32"/>
    <mergeCell ref="F9:G9"/>
    <mergeCell ref="H9:I9"/>
    <mergeCell ref="J9:K9"/>
    <mergeCell ref="L9:M9"/>
    <mergeCell ref="L11:M11"/>
  </mergeCells>
  <printOptions horizontalCentered="1"/>
  <pageMargins left="0.15748031496062992" right="0.15748031496062992" top="0.7874015748031497" bottom="0.7874015748031497" header="0" footer="0"/>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cjas</dc:creator>
  <cp:keywords/>
  <dc:description/>
  <cp:lastModifiedBy>wsct0301</cp:lastModifiedBy>
  <cp:lastPrinted>2014-08-08T10:33:32Z</cp:lastPrinted>
  <dcterms:created xsi:type="dcterms:W3CDTF">2008-11-25T09:09:54Z</dcterms:created>
  <dcterms:modified xsi:type="dcterms:W3CDTF">2014-08-08T10:33:35Z</dcterms:modified>
  <cp:category/>
  <cp:version/>
  <cp:contentType/>
  <cp:contentStatus/>
</cp:coreProperties>
</file>